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1" activeTab="1"/>
  </bookViews>
  <sheets>
    <sheet name="indic" sheetId="1" r:id="rId1"/>
    <sheet name="rep.profit 2006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<sst xmlns="http://schemas.openxmlformats.org/spreadsheetml/2006/main" count="55" uniqueCount="51">
  <si>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Rezerve legale</t>
  </si>
  <si>
    <t>Nr. crt.</t>
  </si>
  <si>
    <t>Indicatorul</t>
  </si>
  <si>
    <t>Mod de calcul</t>
  </si>
  <si>
    <t>U.M.</t>
  </si>
  <si>
    <t>Valoare</t>
  </si>
  <si>
    <t>Indicatori de lichiditate</t>
  </si>
  <si>
    <t xml:space="preserve"> - indicatorul lichiditatii curente</t>
  </si>
  <si>
    <t>Active curente/datorii curente</t>
  </si>
  <si>
    <t xml:space="preserve"> - indicatorul lichiditatii imediate</t>
  </si>
  <si>
    <t>(active curente - stocuri)/datorii curente</t>
  </si>
  <si>
    <t>Indicatori de risc</t>
  </si>
  <si>
    <t xml:space="preserve"> - indicatorul gradului de indatorare</t>
  </si>
  <si>
    <t>(capital imprumutat/capital propriu)*100</t>
  </si>
  <si>
    <t>%</t>
  </si>
  <si>
    <t xml:space="preserve"> - indicatorul privind acoperirea dobanzilor</t>
  </si>
  <si>
    <t>profit inaintea platii dobanzii si impozitului pe profit/cheltuieli cu dobanda</t>
  </si>
  <si>
    <t xml:space="preserve"> Indicatori de activitate (indicatori de gestiune)</t>
  </si>
  <si>
    <t xml:space="preserve"> - numar de zile de stocare materii prime, materiale</t>
  </si>
  <si>
    <t>(stoc mediu/costul consumului)*365</t>
  </si>
  <si>
    <t>zile</t>
  </si>
  <si>
    <t xml:space="preserve"> - numar de zile de stocare produse finite</t>
  </si>
  <si>
    <t>(stoc mediu/costul vanzarilor)*365</t>
  </si>
  <si>
    <t xml:space="preserve"> - viteza de rotatie a debitelor-clienti</t>
  </si>
  <si>
    <t>(sold mediu clienti/cifra de afaceri)*365</t>
  </si>
  <si>
    <t xml:space="preserve"> - viteza de rotatie de creditelor-furnizori</t>
  </si>
  <si>
    <t>(sold mediu furnizori/achizitii de bunuri (fara servicii))*365</t>
  </si>
  <si>
    <t xml:space="preserve"> - viteza de rotatie a activelor imobilizate</t>
  </si>
  <si>
    <t>cifra de afaceri/active imobilizate</t>
  </si>
  <si>
    <t xml:space="preserve"> - viteza de rotatie a activelor totale</t>
  </si>
  <si>
    <t>cifra de afaceri/total active</t>
  </si>
  <si>
    <t>Indicatori de rentabilitate</t>
  </si>
  <si>
    <t xml:space="preserve"> - rentabilitatea capitalului angajat</t>
  </si>
  <si>
    <t>profitul inaintea platii dobanzii si impozitului pe profit/capitalul angajat</t>
  </si>
  <si>
    <t xml:space="preserve"> - marja bruta din vanzari</t>
  </si>
  <si>
    <t>(profitul brut din vanzari/cifra de afaceri)*100</t>
  </si>
  <si>
    <t>Indicatori privind rezultatul pe actiune</t>
  </si>
  <si>
    <t xml:space="preserve"> - rezultatul pe actiune</t>
  </si>
  <si>
    <t>profit net atribuibil actiunilor comune/numar de actiuni comune luate in calcul</t>
  </si>
  <si>
    <t>lei/actiune comuna</t>
  </si>
  <si>
    <t>Destinatia</t>
  </si>
  <si>
    <t>Nr.</t>
  </si>
  <si>
    <t>crt.</t>
  </si>
  <si>
    <t xml:space="preserve">Suma </t>
  </si>
  <si>
    <t>Total</t>
  </si>
  <si>
    <t>Participarea salariatilor la profit conform Contractului Colectiv de Munca</t>
  </si>
  <si>
    <t>lei</t>
  </si>
  <si>
    <t>Diferenta in suma de 1.460.333,66 lei propunem sa ramana ca rezultat reportat.</t>
  </si>
  <si>
    <t xml:space="preserve">                In exercitiul financiar 2006 SC CARBOCHIM SA a inregistrat un rezultat brut de 2.017.790,56 lei.</t>
  </si>
  <si>
    <t xml:space="preserve">                Impozitul pe profit aferent anului 2006 este de 296.538 lei rezultand un profit net de 1.721.252,56 lei.</t>
  </si>
  <si>
    <t xml:space="preserve">                Propunerea de repartizare a profitului net este urmatoarea: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</si>
</sst>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_(* #,##0.00000_);_(* \(#,##0.0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167" fontId="0" fillId="0" borderId="0" xfId="18" applyNumberFormat="1" applyAlignment="1">
      <alignment vertical="top"/>
    </xf>
    <xf numFmtId="10" fontId="0" fillId="0" borderId="0" xfId="15" applyNumberFormat="1" applyAlignment="1">
      <alignment vertical="top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43" fontId="0" fillId="0" borderId="3" xfId="18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9" sqref="E9"/>
    </sheetView>
  </sheetViews>
  <sheetFormatPr defaultColWidth="9.140625" defaultRowHeight="12.75"/>
  <cols>
    <col min="1" max="1" width="6.7109375" style="1" customWidth="1"/>
    <col min="2" max="3" width="30.7109375" style="0" customWidth="1"/>
    <col min="4" max="4" width="10.7109375" style="1" customWidth="1"/>
    <col min="5" max="5" width="10.7109375" style="0" customWidth="1"/>
  </cols>
  <sheetData>
    <row r="1" spans="1:5" ht="12.75">
      <c r="A1" s="3" t="s">
        <v>1</v>
      </c>
      <c r="B1" s="6" t="s">
        <v>2</v>
      </c>
      <c r="C1" s="6" t="s">
        <v>3</v>
      </c>
      <c r="D1" s="3" t="s">
        <v>4</v>
      </c>
      <c r="E1" s="6" t="s">
        <v>5</v>
      </c>
    </row>
    <row r="2" spans="1:5" ht="12.75">
      <c r="A2" s="3">
        <v>1</v>
      </c>
      <c r="B2" s="2" t="s">
        <v>6</v>
      </c>
      <c r="C2" s="2"/>
      <c r="D2" s="3"/>
      <c r="E2" s="2"/>
    </row>
    <row r="3" spans="2:5" ht="12.75">
      <c r="B3" t="s">
        <v>7</v>
      </c>
      <c r="C3" t="s">
        <v>8</v>
      </c>
      <c r="E3" s="13" t="e">
        <f>#REF!/#REF!</f>
        <v>#REF!</v>
      </c>
    </row>
    <row r="4" spans="2:5" ht="25.5">
      <c r="B4" s="7" t="s">
        <v>9</v>
      </c>
      <c r="C4" s="4" t="s">
        <v>10</v>
      </c>
      <c r="E4" s="13" t="e">
        <f>(#REF!-#REF!)/#REF!</f>
        <v>#REF!</v>
      </c>
    </row>
    <row r="5" spans="1:5" ht="12.75">
      <c r="A5" s="3">
        <v>2</v>
      </c>
      <c r="B5" s="2" t="s">
        <v>11</v>
      </c>
      <c r="C5" s="2"/>
      <c r="D5" s="3"/>
      <c r="E5" s="12"/>
    </row>
    <row r="6" spans="2:5" ht="25.5">
      <c r="B6" s="7" t="s">
        <v>12</v>
      </c>
      <c r="C6" s="4" t="s">
        <v>13</v>
      </c>
      <c r="D6" s="1" t="s">
        <v>14</v>
      </c>
      <c r="E6" s="14" t="e">
        <f>#REF!/#REF!</f>
        <v>#REF!</v>
      </c>
    </row>
    <row r="7" spans="2:5" ht="38.25">
      <c r="B7" s="4" t="s">
        <v>15</v>
      </c>
      <c r="C7" s="4" t="s">
        <v>16</v>
      </c>
      <c r="E7" s="13" t="e">
        <f>(#REF!+#REF!)/#REF!</f>
        <v>#REF!</v>
      </c>
    </row>
    <row r="8" spans="1:5" ht="25.5">
      <c r="A8" s="3">
        <v>3</v>
      </c>
      <c r="B8" s="5" t="s">
        <v>17</v>
      </c>
      <c r="C8" s="2"/>
      <c r="D8" s="3"/>
      <c r="E8" s="12"/>
    </row>
    <row r="9" spans="2:5" ht="25.5">
      <c r="B9" s="8" t="s">
        <v>18</v>
      </c>
      <c r="C9" s="4" t="s">
        <v>19</v>
      </c>
      <c r="D9" s="1" t="s">
        <v>20</v>
      </c>
      <c r="E9" s="13">
        <f>(12913947581/104464823969)*365</f>
        <v>45.121321110575565</v>
      </c>
    </row>
    <row r="10" spans="2:5" ht="25.5">
      <c r="B10" s="8" t="s">
        <v>21</v>
      </c>
      <c r="C10" s="4" t="s">
        <v>22</v>
      </c>
      <c r="D10" s="1" t="s">
        <v>20</v>
      </c>
      <c r="E10" s="13">
        <f>365*(29712891217/202956223768)</f>
        <v>53.436179944903756</v>
      </c>
    </row>
    <row r="11" spans="2:5" ht="25.5">
      <c r="B11" s="8" t="s">
        <v>23</v>
      </c>
      <c r="C11" s="4" t="s">
        <v>24</v>
      </c>
      <c r="D11" s="1" t="s">
        <v>20</v>
      </c>
      <c r="E11" s="13" t="e">
        <f>365*(26550919/#REF!)</f>
        <v>#REF!</v>
      </c>
    </row>
    <row r="12" spans="2:5" ht="25.5">
      <c r="B12" s="8" t="s">
        <v>25</v>
      </c>
      <c r="C12" s="4" t="s">
        <v>26</v>
      </c>
      <c r="D12" s="1" t="s">
        <v>20</v>
      </c>
      <c r="E12" s="13">
        <f>365*(14069935037/167966204645)</f>
        <v>30.574759365189205</v>
      </c>
    </row>
    <row r="13" spans="2:5" ht="25.5">
      <c r="B13" s="8" t="s">
        <v>27</v>
      </c>
      <c r="C13" s="4" t="s">
        <v>28</v>
      </c>
      <c r="E13" s="13" t="e">
        <f>#REF!/#REF!</f>
        <v>#REF!</v>
      </c>
    </row>
    <row r="14" spans="2:5" ht="12.75">
      <c r="B14" s="8" t="s">
        <v>29</v>
      </c>
      <c r="C14" s="4" t="s">
        <v>30</v>
      </c>
      <c r="E14" s="13" t="e">
        <f>#REF!/(#REF!+#REF!+#REF!)</f>
        <v>#REF!</v>
      </c>
    </row>
    <row r="15" spans="1:5" ht="12.75">
      <c r="A15" s="3">
        <v>4</v>
      </c>
      <c r="B15" s="9" t="s">
        <v>31</v>
      </c>
      <c r="C15" s="10"/>
      <c r="D15" s="3"/>
      <c r="E15" s="12"/>
    </row>
    <row r="16" spans="2:5" ht="38.25">
      <c r="B16" s="4" t="s">
        <v>32</v>
      </c>
      <c r="C16" s="4" t="s">
        <v>33</v>
      </c>
      <c r="E16" s="13" t="e">
        <f>(#REF!+#REF!)/(#REF!+#REF!)</f>
        <v>#REF!</v>
      </c>
    </row>
    <row r="17" spans="2:5" ht="25.5">
      <c r="B17" s="4" t="s">
        <v>34</v>
      </c>
      <c r="C17" s="4" t="s">
        <v>35</v>
      </c>
      <c r="D17" s="1" t="s">
        <v>14</v>
      </c>
      <c r="E17" s="14" t="e">
        <f>39121907/#REF!</f>
        <v>#REF!</v>
      </c>
    </row>
    <row r="18" spans="1:5" ht="25.5">
      <c r="A18" s="3">
        <v>5</v>
      </c>
      <c r="B18" s="9" t="s">
        <v>36</v>
      </c>
      <c r="C18" s="10"/>
      <c r="D18" s="3"/>
      <c r="E18" s="12"/>
    </row>
    <row r="19" spans="2:5" ht="38.25">
      <c r="B19" s="4" t="s">
        <v>37</v>
      </c>
      <c r="C19" s="4" t="s">
        <v>38</v>
      </c>
      <c r="D19" s="11" t="s">
        <v>39</v>
      </c>
      <c r="E19" s="13" t="e">
        <f>#REF!/(#REF!/25)</f>
        <v>#REF!</v>
      </c>
    </row>
  </sheetData>
  <printOptions gridLines="1"/>
  <pageMargins left="0.75" right="0.75" top="2.04" bottom="2" header="0.5" footer="1.38"/>
  <pageSetup orientation="portrait" r:id="rId1"/>
  <headerFooter alignWithMargins="0">
    <oddHeader>&amp;LS.C. CARBOCHIM S.A.
      piata 1 MAI nr. 3
      CLUJ-NAPOCA&amp;C
PRINCIPALII INDICATORI ECONOMICO-FINANCIARI&amp;RNota 9</oddHeader>
    <oddFooter>&amp;LDIRECTOR GENERAL
POPOVICIU VIOREL&amp;RDIRECTOR ECONOMIC
ONUTZ LAURENTIU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4" sqref="A4"/>
    </sheetView>
  </sheetViews>
  <sheetFormatPr defaultColWidth="9.140625" defaultRowHeight="12.75"/>
  <cols>
    <col min="2" max="2" width="62.421875" style="0" customWidth="1"/>
    <col min="3" max="3" width="18.28125" style="0" customWidth="1"/>
  </cols>
  <sheetData>
    <row r="1" ht="12.75">
      <c r="A1" t="s">
        <v>48</v>
      </c>
    </row>
    <row r="2" ht="12.75">
      <c r="A2" t="s">
        <v>49</v>
      </c>
    </row>
    <row r="3" spans="1:3" ht="12.75">
      <c r="A3" t="s">
        <v>50</v>
      </c>
      <c r="C3" s="15"/>
    </row>
    <row r="4" ht="12.75">
      <c r="C4" s="15"/>
    </row>
    <row r="5" ht="12.75">
      <c r="C5" s="15"/>
    </row>
    <row r="6" ht="12.75">
      <c r="C6" s="15" t="s">
        <v>46</v>
      </c>
    </row>
    <row r="7" spans="1:3" ht="12.75">
      <c r="A7" s="16" t="s">
        <v>41</v>
      </c>
      <c r="B7" s="16" t="s">
        <v>40</v>
      </c>
      <c r="C7" s="16" t="s">
        <v>43</v>
      </c>
    </row>
    <row r="8" spans="1:3" ht="12.75">
      <c r="A8" s="17" t="s">
        <v>42</v>
      </c>
      <c r="B8" s="17"/>
      <c r="C8" s="17"/>
    </row>
    <row r="9" spans="1:3" ht="12.75">
      <c r="A9" s="17">
        <v>0</v>
      </c>
      <c r="B9" s="17">
        <v>1</v>
      </c>
      <c r="C9" s="17">
        <v>2</v>
      </c>
    </row>
    <row r="10" spans="1:3" ht="12.75">
      <c r="A10" s="18">
        <v>1</v>
      </c>
      <c r="B10" s="18" t="s">
        <v>0</v>
      </c>
      <c r="C10" s="20">
        <v>88918.9</v>
      </c>
    </row>
    <row r="11" spans="1:3" ht="12.75">
      <c r="A11" s="18">
        <v>2</v>
      </c>
      <c r="B11" s="18" t="s">
        <v>45</v>
      </c>
      <c r="C11" s="20">
        <v>172000</v>
      </c>
    </row>
    <row r="12" spans="1:3" ht="12.75">
      <c r="A12" s="18">
        <v>3</v>
      </c>
      <c r="B12" s="18" t="s">
        <v>44</v>
      </c>
      <c r="C12" s="20">
        <f>SUM(C10:C11)</f>
        <v>260918.9</v>
      </c>
    </row>
    <row r="13" ht="12.75">
      <c r="C13" s="19"/>
    </row>
    <row r="14" ht="12.75">
      <c r="B14" t="s">
        <v>47</v>
      </c>
    </row>
  </sheetData>
  <printOptions/>
  <pageMargins left="0.63" right="0.22" top="2.51" bottom="3.11" header="0.91" footer="2.07"/>
  <pageSetup horizontalDpi="300" verticalDpi="300" orientation="portrait" r:id="rId1"/>
  <headerFooter alignWithMargins="0">
    <oddHeader>&amp;L&amp;"Arial,Bold"SC CARBOCHIM SA
PIATA 1 Mai nr.3
CLUJ NAPOCA&amp;C&amp;"Arial,Bold"REPARTIZAREA PROFITULUI
AN 2006
&amp;R&amp;"Arial,Bold"Nota 3</oddHeader>
    <oddFooter>&amp;L&amp;"Arial,Bold"DIRECTOR GENERAL
POPOVICIU VIOREL&amp;R&amp;"Arial,Bold"DIRECTOR ECONOMIC
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2007-03-15T14:40:03Z</cp:lastPrinted>
  <dcterms:created xsi:type="dcterms:W3CDTF">2002-09-20T09:09:35Z</dcterms:created>
  <dcterms:modified xsi:type="dcterms:W3CDTF">2007-03-16T13:47:18Z</dcterms:modified>
  <cp:category/>
  <cp:version/>
  <cp:contentType/>
  <cp:contentStatus/>
</cp:coreProperties>
</file>